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S9" i="1"/>
  <c r="R9"/>
  <c r="Q9"/>
  <c r="P9"/>
  <c r="N9"/>
  <c r="M9"/>
  <c r="L9"/>
  <c r="O9"/>
  <c r="G8"/>
  <c r="I8" s="1"/>
  <c r="C8"/>
  <c r="D8" s="1"/>
  <c r="J8" l="1"/>
  <c r="J9" s="1"/>
  <c r="C9"/>
  <c r="E8"/>
  <c r="F8"/>
  <c r="G9"/>
  <c r="I9"/>
  <c r="H8"/>
  <c r="K8" l="1"/>
  <c r="T8" s="1"/>
  <c r="H9"/>
  <c r="K9" s="1"/>
  <c r="T9" s="1"/>
  <c r="F9"/>
  <c r="E9"/>
  <c r="D9"/>
</calcChain>
</file>

<file path=xl/sharedStrings.xml><?xml version="1.0" encoding="utf-8"?>
<sst xmlns="http://schemas.openxmlformats.org/spreadsheetml/2006/main" count="25" uniqueCount="25">
  <si>
    <t>№</t>
  </si>
  <si>
    <t xml:space="preserve">ИТОГО по зар.пл/ с налогами </t>
  </si>
  <si>
    <t>турникет</t>
  </si>
  <si>
    <t>в месяц  МБ+РБ</t>
  </si>
  <si>
    <t xml:space="preserve">з/пл  </t>
  </si>
  <si>
    <t>налоги</t>
  </si>
  <si>
    <t>ГСМ /144</t>
  </si>
  <si>
    <t>111  год</t>
  </si>
  <si>
    <t>ИТОГО:</t>
  </si>
  <si>
    <t>Абай орта мектебі</t>
  </si>
  <si>
    <t>іс-шара</t>
  </si>
  <si>
    <t>жылдық</t>
  </si>
  <si>
    <t>салықтар</t>
  </si>
  <si>
    <t>коммуналдық шығындар</t>
  </si>
  <si>
    <t>Мектепке жұмсалатын шығын</t>
  </si>
  <si>
    <t>көмір</t>
  </si>
  <si>
    <t>эл/энергия жылдық</t>
  </si>
  <si>
    <t>Байланыс қызметі год/152</t>
  </si>
  <si>
    <t>су, канализ</t>
  </si>
  <si>
    <t>жиһаз</t>
  </si>
  <si>
    <t>кабинеттер</t>
  </si>
  <si>
    <t xml:space="preserve">мың.теңге </t>
  </si>
  <si>
    <t>Жылдық барлық жұмсалымдар</t>
  </si>
  <si>
    <t>мың.т.</t>
  </si>
  <si>
    <t xml:space="preserve">Ашық бюджет туралы ақпарат  26.10. 2022 год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</si>
</sst>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9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165" fontId="10" fillId="2" borderId="8" xfId="1" applyFont="1" applyFill="1" applyBorder="1" applyAlignment="1">
      <alignment vertical="top" wrapText="1"/>
    </xf>
    <xf numFmtId="2" fontId="10" fillId="2" borderId="6" xfId="1" applyNumberFormat="1" applyFont="1" applyFill="1" applyBorder="1" applyAlignment="1">
      <alignment vertical="top" wrapText="1"/>
    </xf>
    <xf numFmtId="164" fontId="10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0" fillId="2" borderId="0" xfId="0" applyFill="1"/>
    <xf numFmtId="3" fontId="0" fillId="2" borderId="0" xfId="0" applyNumberFormat="1" applyFill="1"/>
    <xf numFmtId="165" fontId="11" fillId="2" borderId="10" xfId="1" applyFont="1" applyFill="1" applyBorder="1" applyAlignment="1">
      <alignment horizontal="center" vertical="center" wrapText="1"/>
    </xf>
    <xf numFmtId="165" fontId="12" fillId="2" borderId="11" xfId="1" applyFont="1" applyFill="1" applyBorder="1" applyAlignment="1"/>
    <xf numFmtId="164" fontId="12" fillId="2" borderId="6" xfId="1" applyNumberFormat="1" applyFont="1" applyFill="1" applyBorder="1" applyAlignment="1"/>
    <xf numFmtId="3" fontId="13" fillId="2" borderId="6" xfId="0" applyNumberFormat="1" applyFont="1" applyFill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14" fillId="2" borderId="0" xfId="0" applyFont="1" applyFill="1"/>
    <xf numFmtId="0" fontId="4" fillId="0" borderId="0" xfId="0" applyFont="1"/>
    <xf numFmtId="164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3" fontId="17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7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48;&#1089;&#1087;&#1088;&#1072;&#1074;&#1083;&#1077;&#1085;%2001.09.%20%2028.06.2022&#1075;%20&#1058;&#1040;&#1056;&#1048;&#1060;&#1048;&#1050;&#1040;&#1062;/&#1064;&#1058;&#1040;&#1058;&#1053;&#1054;&#1045;%20&#1096;&#1082;&#1086;&#1083;&#1099;%20%20&#1089;%20&#1082;&#1086;&#1095;&#1077;&#1075;&#1072;&#1088;&#1072;&#1084;&#1080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итово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01.11 Приречное 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  <sheetName val="Инклюз"/>
      <sheetName val="кочега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7">
          <cell r="L7">
            <v>134930.70558660934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tabSelected="1" workbookViewId="0">
      <selection activeCell="I12" sqref="I12"/>
    </sheetView>
  </sheetViews>
  <sheetFormatPr defaultRowHeight="15"/>
  <cols>
    <col min="1" max="1" width="4.5703125" customWidth="1"/>
    <col min="2" max="2" width="34.42578125" customWidth="1"/>
    <col min="3" max="3" width="15.7109375" style="64" hidden="1" customWidth="1"/>
    <col min="4" max="4" width="12.7109375" style="64" hidden="1" customWidth="1"/>
    <col min="5" max="5" width="10.5703125" style="64" hidden="1" customWidth="1"/>
    <col min="6" max="6" width="11.42578125" style="64" hidden="1" customWidth="1"/>
    <col min="7" max="7" width="20.5703125" style="65" customWidth="1"/>
    <col min="8" max="8" width="13.7109375" style="65" customWidth="1"/>
    <col min="9" max="9" width="13.140625" style="65" customWidth="1"/>
    <col min="10" max="11" width="14.42578125" style="65" customWidth="1"/>
    <col min="12" max="12" width="18.42578125" style="65" customWidth="1"/>
    <col min="13" max="13" width="12.140625" style="68" customWidth="1"/>
    <col min="14" max="15" width="12.28515625" style="67" customWidth="1"/>
    <col min="16" max="16" width="12.5703125" style="67" customWidth="1"/>
    <col min="17" max="17" width="8.7109375" style="67" customWidth="1"/>
    <col min="18" max="19" width="10.7109375" style="67" customWidth="1"/>
    <col min="20" max="20" width="17.85546875" style="5" customWidth="1"/>
    <col min="23" max="23" width="17.42578125" customWidth="1"/>
  </cols>
  <sheetData>
    <row r="1" spans="1:23" ht="20.25">
      <c r="A1" s="1"/>
      <c r="B1" s="79" t="s">
        <v>24</v>
      </c>
      <c r="C1" s="79"/>
      <c r="D1" s="79"/>
      <c r="E1" s="79"/>
      <c r="F1" s="79"/>
      <c r="G1" s="79"/>
      <c r="H1" s="79"/>
      <c r="I1" s="79"/>
      <c r="J1" s="79"/>
      <c r="K1" s="2"/>
      <c r="L1" s="3"/>
      <c r="M1" s="4"/>
      <c r="N1" s="2"/>
      <c r="O1" s="2"/>
      <c r="P1" s="2"/>
      <c r="Q1" s="2"/>
      <c r="R1" s="2"/>
      <c r="S1" s="2"/>
    </row>
    <row r="2" spans="1:23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6"/>
      <c r="Q2" s="7"/>
      <c r="R2" s="7"/>
      <c r="S2" s="7"/>
      <c r="T2" s="8"/>
    </row>
    <row r="3" spans="1:23" ht="15.75">
      <c r="A3" s="9" t="s">
        <v>0</v>
      </c>
      <c r="B3" s="10" t="s">
        <v>10</v>
      </c>
      <c r="C3" s="11"/>
      <c r="D3" s="11"/>
      <c r="E3" s="11"/>
      <c r="F3" s="11"/>
      <c r="G3" s="12" t="s">
        <v>11</v>
      </c>
      <c r="H3" s="81" t="s">
        <v>12</v>
      </c>
      <c r="I3" s="82"/>
      <c r="J3" s="83"/>
      <c r="K3" s="82" t="s">
        <v>1</v>
      </c>
      <c r="L3" s="86" t="s">
        <v>14</v>
      </c>
      <c r="M3" s="87"/>
      <c r="N3" s="87"/>
      <c r="O3" s="87"/>
      <c r="P3" s="88"/>
      <c r="Q3" s="89" t="s">
        <v>19</v>
      </c>
      <c r="R3" s="70" t="s">
        <v>20</v>
      </c>
      <c r="S3" s="70" t="s">
        <v>2</v>
      </c>
      <c r="T3" s="13" t="s">
        <v>21</v>
      </c>
    </row>
    <row r="4" spans="1:23" ht="15.75">
      <c r="A4" s="14"/>
      <c r="B4" s="73"/>
      <c r="C4" s="73"/>
      <c r="D4" s="73"/>
      <c r="E4" s="73"/>
      <c r="F4" s="73"/>
      <c r="G4" s="73"/>
      <c r="H4" s="73"/>
      <c r="I4" s="73"/>
      <c r="J4" s="15"/>
      <c r="K4" s="84"/>
      <c r="L4" s="16"/>
      <c r="M4" s="17"/>
      <c r="N4" s="16"/>
      <c r="O4" s="16"/>
      <c r="P4" s="16"/>
      <c r="Q4" s="90"/>
      <c r="R4" s="71"/>
      <c r="S4" s="71"/>
      <c r="T4" s="13"/>
    </row>
    <row r="5" spans="1:23" ht="15.75">
      <c r="A5" s="14"/>
      <c r="B5" s="18"/>
      <c r="C5" s="19"/>
      <c r="D5" s="19"/>
      <c r="E5" s="19"/>
      <c r="F5" s="19"/>
      <c r="G5" s="15"/>
      <c r="H5" s="15"/>
      <c r="I5" s="15"/>
      <c r="J5" s="15"/>
      <c r="K5" s="84"/>
      <c r="L5" s="16"/>
      <c r="M5" s="17"/>
      <c r="N5" s="16"/>
      <c r="O5" s="16"/>
      <c r="P5" s="16"/>
      <c r="Q5" s="90"/>
      <c r="R5" s="71"/>
      <c r="S5" s="71"/>
      <c r="T5" s="13"/>
    </row>
    <row r="6" spans="1:23" ht="15.75">
      <c r="A6" s="20"/>
      <c r="B6" s="21"/>
      <c r="C6" s="22"/>
      <c r="D6" s="74" t="s">
        <v>3</v>
      </c>
      <c r="E6" s="74"/>
      <c r="F6" s="74"/>
      <c r="G6" s="23" t="s">
        <v>4</v>
      </c>
      <c r="H6" s="75" t="s">
        <v>5</v>
      </c>
      <c r="I6" s="75"/>
      <c r="J6" s="75"/>
      <c r="K6" s="84"/>
      <c r="L6" s="76" t="s">
        <v>13</v>
      </c>
      <c r="M6" s="76"/>
      <c r="N6" s="76"/>
      <c r="O6" s="76"/>
      <c r="P6" s="77" t="s">
        <v>6</v>
      </c>
      <c r="Q6" s="90"/>
      <c r="R6" s="71"/>
      <c r="S6" s="71"/>
      <c r="T6" s="69" t="s">
        <v>22</v>
      </c>
    </row>
    <row r="7" spans="1:23" ht="47.25">
      <c r="A7" s="20"/>
      <c r="B7" s="21"/>
      <c r="C7" s="22">
        <v>111</v>
      </c>
      <c r="D7" s="22">
        <v>121</v>
      </c>
      <c r="E7" s="22">
        <v>122</v>
      </c>
      <c r="F7" s="22">
        <v>124</v>
      </c>
      <c r="G7" s="23" t="s">
        <v>7</v>
      </c>
      <c r="H7" s="23">
        <v>121</v>
      </c>
      <c r="I7" s="23">
        <v>122</v>
      </c>
      <c r="J7" s="23">
        <v>124</v>
      </c>
      <c r="K7" s="85"/>
      <c r="L7" s="24" t="s">
        <v>15</v>
      </c>
      <c r="M7" s="25" t="s">
        <v>16</v>
      </c>
      <c r="N7" s="26" t="s">
        <v>17</v>
      </c>
      <c r="O7" s="26" t="s">
        <v>18</v>
      </c>
      <c r="P7" s="78"/>
      <c r="Q7" s="91"/>
      <c r="R7" s="72"/>
      <c r="S7" s="72"/>
      <c r="T7" s="69"/>
    </row>
    <row r="8" spans="1:23" s="37" customFormat="1" ht="15.75">
      <c r="A8" s="27">
        <v>1</v>
      </c>
      <c r="B8" s="28" t="s">
        <v>9</v>
      </c>
      <c r="C8" s="29">
        <f>'[1]Свод '!$J$6/1000</f>
        <v>12873.16800737935</v>
      </c>
      <c r="D8" s="30">
        <f>(C8-C8*10%)*6%</f>
        <v>695.15107239848487</v>
      </c>
      <c r="E8" s="30">
        <f>(C8-C8*10%)*3.5%</f>
        <v>405.50479223244957</v>
      </c>
      <c r="F8" s="30">
        <f>C8*2%</f>
        <v>257.46336014758703</v>
      </c>
      <c r="G8" s="31">
        <f>'[2]Свод '!$L$7</f>
        <v>134930.70558660934</v>
      </c>
      <c r="H8" s="31">
        <f>(G8-G8*10%)*6%</f>
        <v>7286.2581016769036</v>
      </c>
      <c r="I8" s="31">
        <f>(G8-G8*10%)*3.5%</f>
        <v>4250.3172259781941</v>
      </c>
      <c r="J8" s="31">
        <f>G8*2%</f>
        <v>2698.6141117321868</v>
      </c>
      <c r="K8" s="31">
        <f>G8+H8+I8+J8</f>
        <v>149165.89502599664</v>
      </c>
      <c r="L8" s="32">
        <v>1978</v>
      </c>
      <c r="M8" s="33">
        <v>553.9</v>
      </c>
      <c r="N8" s="33">
        <v>424.7</v>
      </c>
      <c r="O8" s="33">
        <v>480</v>
      </c>
      <c r="P8" s="34"/>
      <c r="Q8" s="35"/>
      <c r="R8" s="36"/>
      <c r="S8" s="36"/>
      <c r="T8" s="13">
        <f>K8+L8+M8+N8+O8+Q8+P8+R8+S8</f>
        <v>152602.49502599664</v>
      </c>
      <c r="W8" s="38"/>
    </row>
    <row r="9" spans="1:23" s="44" customFormat="1" ht="15.75">
      <c r="A9" s="39"/>
      <c r="B9" s="40" t="s">
        <v>8</v>
      </c>
      <c r="C9" s="41">
        <f>SUM(C8:C8)</f>
        <v>12873.16800737935</v>
      </c>
      <c r="D9" s="30">
        <f>(C9-C9*10%)*6%</f>
        <v>695.15107239848487</v>
      </c>
      <c r="E9" s="30">
        <f>(C9-C9*10%)*3.5%</f>
        <v>405.50479223244957</v>
      </c>
      <c r="F9" s="30">
        <f>C9*2%</f>
        <v>257.46336014758703</v>
      </c>
      <c r="G9" s="42">
        <f>SUM(G8:G8)</f>
        <v>134930.70558660934</v>
      </c>
      <c r="H9" s="42">
        <f>SUM(H8:H8)</f>
        <v>7286.2581016769036</v>
      </c>
      <c r="I9" s="42">
        <f>SUM(I8:I8)</f>
        <v>4250.3172259781941</v>
      </c>
      <c r="J9" s="42">
        <f>SUM(J8:J8)</f>
        <v>2698.6141117321868</v>
      </c>
      <c r="K9" s="31">
        <f>G9+H9+I9+J9</f>
        <v>149165.89502599664</v>
      </c>
      <c r="L9" s="43">
        <f>SUM(L8:L8)</f>
        <v>1978</v>
      </c>
      <c r="M9" s="42">
        <f>SUM(M8:M8)</f>
        <v>553.9</v>
      </c>
      <c r="N9" s="42">
        <f>SUM(N8:N8)</f>
        <v>424.7</v>
      </c>
      <c r="O9" s="42">
        <f>SUM(O8:O8)</f>
        <v>480</v>
      </c>
      <c r="P9" s="42">
        <f>SUM(P8:P8)</f>
        <v>0</v>
      </c>
      <c r="Q9" s="42">
        <f>SUM(Q8:Q8)</f>
        <v>0</v>
      </c>
      <c r="R9" s="42">
        <f>SUM(R8:R8)</f>
        <v>0</v>
      </c>
      <c r="S9" s="42">
        <f>SUM(S8:S8)</f>
        <v>0</v>
      </c>
      <c r="T9" s="13">
        <f>K9+L9+M9+N9+O9+Q9+P9+R9+S9</f>
        <v>152602.49502599664</v>
      </c>
    </row>
    <row r="10" spans="1:23" ht="15.75">
      <c r="A10" s="45"/>
      <c r="B10" s="45"/>
      <c r="C10" s="46"/>
      <c r="D10" s="46"/>
      <c r="E10" s="46"/>
      <c r="F10" s="46"/>
      <c r="G10" s="47"/>
      <c r="H10" s="47"/>
      <c r="I10" s="47"/>
      <c r="J10" s="47"/>
      <c r="K10" s="47"/>
      <c r="L10" s="48"/>
      <c r="M10" s="49"/>
      <c r="N10" s="50"/>
      <c r="O10" s="51"/>
      <c r="P10" s="50"/>
      <c r="Q10" s="50"/>
      <c r="R10" s="50"/>
      <c r="S10" s="50"/>
      <c r="T10" s="52" t="s">
        <v>23</v>
      </c>
    </row>
    <row r="11" spans="1:23" ht="18.75">
      <c r="A11" s="53"/>
      <c r="B11" s="54"/>
      <c r="C11" s="55"/>
      <c r="D11" s="55"/>
      <c r="E11" s="55"/>
      <c r="F11" s="55"/>
      <c r="G11" s="56"/>
      <c r="H11" s="56"/>
      <c r="I11" s="56"/>
      <c r="J11" s="56"/>
      <c r="K11" s="47"/>
      <c r="L11" s="47"/>
      <c r="M11" s="57"/>
      <c r="N11" s="50"/>
      <c r="O11" s="50"/>
      <c r="P11" s="50"/>
      <c r="Q11" s="50"/>
      <c r="R11" s="50"/>
      <c r="S11" s="50"/>
      <c r="T11" s="52"/>
    </row>
    <row r="12" spans="1:23" ht="18.75">
      <c r="A12" s="53"/>
      <c r="B12" s="53"/>
      <c r="C12" s="58"/>
      <c r="D12" s="58"/>
      <c r="E12" s="58"/>
      <c r="F12" s="58"/>
      <c r="G12" s="59"/>
      <c r="H12" s="59"/>
      <c r="I12" s="59"/>
      <c r="J12" s="59"/>
      <c r="K12" s="47"/>
      <c r="L12" s="47"/>
      <c r="M12" s="60"/>
      <c r="N12" s="47"/>
      <c r="O12" s="50"/>
      <c r="P12" s="50"/>
      <c r="Q12" s="50"/>
      <c r="R12" s="50"/>
      <c r="S12" s="50"/>
      <c r="T12" s="52"/>
    </row>
    <row r="13" spans="1:23" ht="15.75">
      <c r="A13" s="45"/>
      <c r="B13" s="61"/>
      <c r="C13" s="62"/>
      <c r="D13" s="62"/>
      <c r="E13" s="62"/>
      <c r="F13" s="62"/>
      <c r="G13" s="63"/>
      <c r="H13" s="63"/>
      <c r="I13" s="63"/>
      <c r="J13" s="63"/>
      <c r="K13" s="63"/>
      <c r="L13" s="63"/>
      <c r="M13" s="57"/>
      <c r="N13" s="50"/>
      <c r="O13" s="50"/>
      <c r="P13" s="50"/>
      <c r="Q13" s="50"/>
      <c r="R13" s="50"/>
      <c r="S13" s="50"/>
      <c r="T13" s="52"/>
    </row>
    <row r="14" spans="1:23" ht="15.75">
      <c r="A14" s="45"/>
      <c r="B14" s="61"/>
      <c r="C14" s="62"/>
      <c r="D14" s="62"/>
      <c r="E14" s="62"/>
      <c r="F14" s="62"/>
      <c r="G14" s="63"/>
      <c r="H14" s="63"/>
      <c r="I14" s="63"/>
      <c r="J14" s="63"/>
      <c r="K14" s="63"/>
      <c r="L14" s="63"/>
      <c r="M14" s="60"/>
      <c r="N14" s="50"/>
      <c r="O14" s="50"/>
      <c r="P14" s="50"/>
      <c r="Q14" s="50"/>
      <c r="R14" s="50"/>
      <c r="S14" s="50"/>
      <c r="T14" s="52"/>
    </row>
    <row r="15" spans="1:23" ht="15.75">
      <c r="A15" s="45"/>
      <c r="B15" s="45"/>
      <c r="C15" s="46"/>
      <c r="D15" s="46"/>
      <c r="E15" s="46"/>
      <c r="F15" s="46"/>
      <c r="G15" s="47"/>
      <c r="H15" s="47"/>
      <c r="I15" s="47"/>
      <c r="J15" s="47"/>
      <c r="K15" s="47"/>
      <c r="L15" s="47"/>
      <c r="M15" s="57"/>
      <c r="N15" s="50"/>
      <c r="O15" s="50"/>
      <c r="P15" s="50"/>
      <c r="Q15" s="50"/>
      <c r="R15" s="50"/>
      <c r="S15" s="50"/>
      <c r="T15" s="52"/>
    </row>
    <row r="16" spans="1:23">
      <c r="M16" s="66"/>
    </row>
    <row r="17" spans="13:13">
      <c r="M17" s="66"/>
    </row>
  </sheetData>
  <mergeCells count="14">
    <mergeCell ref="B1:J1"/>
    <mergeCell ref="B2:O2"/>
    <mergeCell ref="H3:J3"/>
    <mergeCell ref="K3:K7"/>
    <mergeCell ref="L3:P3"/>
    <mergeCell ref="T6:T7"/>
    <mergeCell ref="R3:R7"/>
    <mergeCell ref="S3:S7"/>
    <mergeCell ref="B4:I4"/>
    <mergeCell ref="D6:F6"/>
    <mergeCell ref="H6:J6"/>
    <mergeCell ref="L6:O6"/>
    <mergeCell ref="P6:P7"/>
    <mergeCell ref="Q3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2022-10-26T08:46:28Z</dcterms:modified>
</cp:coreProperties>
</file>